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afile\fka\1. Çalışma Birimleri\70. İMİB\FAALİYET RAPORLARI\2021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22" i="1" l="1"/>
  <c r="E22" i="1" l="1"/>
  <c r="E12" i="1" l="1"/>
  <c r="C6" i="1" l="1"/>
  <c r="G35" i="1" l="1"/>
  <c r="E34" i="1"/>
  <c r="C34" i="1"/>
  <c r="G34" i="1" l="1"/>
  <c r="E21" i="1"/>
  <c r="E20" i="1" s="1"/>
  <c r="G33" i="1" l="1"/>
  <c r="E32" i="1"/>
  <c r="C32" i="1"/>
  <c r="G31" i="1"/>
  <c r="E30" i="1"/>
  <c r="C30" i="1"/>
  <c r="C29" i="1" s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C10" i="1"/>
  <c r="G9" i="1"/>
  <c r="G8" i="1"/>
  <c r="G7" i="1"/>
  <c r="E6" i="1"/>
  <c r="G5" i="1"/>
  <c r="E29" i="1" l="1"/>
  <c r="E19" i="1" s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<sst xmlns="http://schemas.openxmlformats.org/spreadsheetml/2006/main" count="41" uniqueCount="39">
  <si>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</si>
  <si>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</si>
  <si>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</si>
  <si>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</si>
  <si>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</si>
  <si>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</si>
  <si>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</si>
  <si>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</si>
  <si>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</si>
  <si>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</si>
  <si>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</si>
  <si>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</si>
  <si>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</si>
  <si>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</si>
  <si>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</si>
  <si>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</si>
  <si>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</si>
  <si>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</si>
  <si>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</si>
  <si>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</si>
  <si>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</si>
  <si>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</si>
  <si>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</si>
  <si>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</si>
  <si>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</si>
  <si>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02.01-Proje Destekleme Hizmetleri</t>
  </si>
  <si>
    <t>02.02-Faaliyet Destekleme Hizmetleri</t>
  </si>
  <si>
    <t>02.03-Teknik Destekleme Hizmetleri</t>
  </si>
  <si>
    <t>02.03.03-Transferler (TD)</t>
  </si>
  <si>
    <t>02.02.07-Transferler (FZD)</t>
  </si>
  <si>
    <t>2021 Bütçe Gelirleri Tahmini</t>
  </si>
  <si>
    <t>2021 Başlangıç 
Ödeneği</t>
  </si>
  <si>
    <t>-</t>
  </si>
  <si>
    <t>02.01.03-Transferler (Cmdp-Sogep-Güdümlü-vs.Proje teklif çarısı)</t>
  </si>
  <si>
    <t>2021 Gerçekleşme Toplamı
(Ocak-Aralık)</t>
  </si>
  <si>
    <t>2021 Gerçekleşme Toplamı 
(Ocak-Aralık)</t>
  </si>
  <si>
    <t>* Diğer Gelirler kapsamında 59.539.180,41 TL Faaliyet Geliri elde edilmiş olup bunun 6.999.999,74 TL 'si SOGEP Projesi Kapsamında , 22.737.499,76 TL'si CMDP Projesi Kapsamında , 29.801.505,60 TL 'si CUGEP Projesi Kapsamında Sanayi ve Teknoloji Bakanlığı tarafından kurumumuza aktarılan şartlı bağışlardır.</t>
  </si>
  <si>
    <t>02-Proje Ve Faaliyet Destekleme Hizmetleri *</t>
  </si>
  <si>
    <t xml:space="preserve">*Proje ve Faaliyet Destekleme Hizmetleri kapsamında  81.082.280,83 TL ödeme yapılmış olup bu tutarın 41.707.594,80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</si>
</sst>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0" fontId="2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0" fontId="7" fillId="0" borderId="0" xfId="0" applyFont="1"/>
    <xf numFmtId="10" fontId="5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C26" sqref="C26:G26"/>
    </sheetView>
  </sheetViews>
  <sheetFormatPr defaultRowHeight="13.8" x14ac:dyDescent="0.3"/>
  <cols>
    <col min="1" max="1" width="42.44140625" style="5" customWidth="1"/>
    <col min="2" max="2" width="2.5546875" style="5" customWidth="1"/>
    <col min="3" max="3" width="14.6640625" style="7" customWidth="1"/>
    <col min="4" max="4" width="3.6640625" style="7" customWidth="1"/>
    <col min="5" max="5" width="9.109375" style="7" customWidth="1"/>
    <col min="6" max="6" width="10.33203125" style="7" customWidth="1"/>
    <col min="7" max="7" width="12.21875" style="5" customWidth="1"/>
    <col min="8" max="8" width="10.109375" style="5" bestFit="1" customWidth="1"/>
    <col min="9" max="9" width="13.33203125" style="5" bestFit="1" customWidth="1"/>
    <col min="10" max="16384" width="8.88671875" style="5"/>
  </cols>
  <sheetData>
    <row r="1" spans="1:14" x14ac:dyDescent="0.3">
      <c r="C1" s="17"/>
      <c r="D1" s="17"/>
    </row>
    <row r="2" spans="1:14" ht="23.1" customHeight="1" x14ac:dyDescent="0.3">
      <c r="A2" s="18" t="s">
        <v>0</v>
      </c>
      <c r="B2" s="18"/>
      <c r="C2" s="19" t="s">
        <v>30</v>
      </c>
      <c r="D2" s="19"/>
      <c r="E2" s="20" t="s">
        <v>34</v>
      </c>
      <c r="F2" s="21"/>
      <c r="G2" s="20" t="s">
        <v>1</v>
      </c>
    </row>
    <row r="3" spans="1:14" ht="23.1" customHeight="1" x14ac:dyDescent="0.3">
      <c r="A3" s="18"/>
      <c r="B3" s="18"/>
      <c r="C3" s="19"/>
      <c r="D3" s="19"/>
      <c r="E3" s="21"/>
      <c r="F3" s="21"/>
      <c r="G3" s="21"/>
    </row>
    <row r="4" spans="1:14" ht="30" customHeight="1" x14ac:dyDescent="0.3">
      <c r="A4" s="22" t="s">
        <v>2</v>
      </c>
      <c r="B4" s="22"/>
      <c r="C4" s="23">
        <f>C5+C6+C10+C13</f>
        <v>303762000</v>
      </c>
      <c r="D4" s="23"/>
      <c r="E4" s="23">
        <f>E5+E6+E10+E13</f>
        <v>198725988.62</v>
      </c>
      <c r="F4" s="23"/>
      <c r="G4" s="2">
        <f>E4/C4</f>
        <v>0.65421609226960586</v>
      </c>
    </row>
    <row r="5" spans="1:14" ht="30" customHeight="1" x14ac:dyDescent="0.3">
      <c r="A5" s="24" t="s">
        <v>3</v>
      </c>
      <c r="B5" s="24"/>
      <c r="C5" s="25">
        <v>18000000</v>
      </c>
      <c r="D5" s="25"/>
      <c r="E5" s="25">
        <v>14885741.609999999</v>
      </c>
      <c r="F5" s="25"/>
      <c r="G5" s="2">
        <f t="shared" ref="G5:G15" si="0">E5/C5</f>
        <v>0.82698564499999994</v>
      </c>
    </row>
    <row r="6" spans="1:14" ht="30" customHeight="1" x14ac:dyDescent="0.3">
      <c r="A6" s="26" t="s">
        <v>4</v>
      </c>
      <c r="B6" s="26"/>
      <c r="C6" s="27">
        <f>C7+C8+C9</f>
        <v>10748013.32</v>
      </c>
      <c r="D6" s="27"/>
      <c r="E6" s="27">
        <f t="shared" ref="E6" si="1">E7+E8+E9</f>
        <v>5425380.9699999997</v>
      </c>
      <c r="F6" s="27"/>
      <c r="G6" s="2">
        <f t="shared" si="0"/>
        <v>0.50477988894044279</v>
      </c>
    </row>
    <row r="7" spans="1:14" ht="30" customHeight="1" x14ac:dyDescent="0.3">
      <c r="A7" s="24" t="s">
        <v>5</v>
      </c>
      <c r="B7" s="24"/>
      <c r="C7" s="25">
        <v>2179225.69</v>
      </c>
      <c r="D7" s="25"/>
      <c r="E7" s="25">
        <v>2179225.69</v>
      </c>
      <c r="F7" s="25"/>
      <c r="G7" s="2">
        <f t="shared" si="0"/>
        <v>1</v>
      </c>
    </row>
    <row r="8" spans="1:14" ht="30" customHeight="1" x14ac:dyDescent="0.3">
      <c r="A8" s="22" t="s">
        <v>6</v>
      </c>
      <c r="B8" s="22"/>
      <c r="C8" s="23">
        <v>8420845</v>
      </c>
      <c r="D8" s="23"/>
      <c r="E8" s="23">
        <v>3118602.97</v>
      </c>
      <c r="F8" s="23"/>
      <c r="G8" s="2">
        <f t="shared" si="0"/>
        <v>0.37034323396286239</v>
      </c>
    </row>
    <row r="9" spans="1:14" ht="30" customHeight="1" x14ac:dyDescent="0.3">
      <c r="A9" s="24" t="s">
        <v>7</v>
      </c>
      <c r="B9" s="24"/>
      <c r="C9" s="25">
        <v>147942.63</v>
      </c>
      <c r="D9" s="25"/>
      <c r="E9" s="25">
        <v>127552.31</v>
      </c>
      <c r="F9" s="25"/>
      <c r="G9" s="2">
        <f t="shared" si="0"/>
        <v>0.86217414142225257</v>
      </c>
    </row>
    <row r="10" spans="1:14" ht="30" customHeight="1" x14ac:dyDescent="0.3">
      <c r="A10" s="22" t="s">
        <v>8</v>
      </c>
      <c r="B10" s="22"/>
      <c r="C10" s="23">
        <f>C11+C12</f>
        <v>102537000</v>
      </c>
      <c r="D10" s="23"/>
      <c r="E10" s="23">
        <f>E11+E12</f>
        <v>60200355.720000006</v>
      </c>
      <c r="F10" s="23"/>
      <c r="G10" s="2">
        <f t="shared" si="0"/>
        <v>0.58710861172064721</v>
      </c>
    </row>
    <row r="11" spans="1:14" ht="30" customHeight="1" x14ac:dyDescent="0.3">
      <c r="A11" s="28" t="s">
        <v>9</v>
      </c>
      <c r="B11" s="28"/>
      <c r="C11" s="29">
        <v>0</v>
      </c>
      <c r="D11" s="29"/>
      <c r="E11" s="30">
        <v>661175.31000000006</v>
      </c>
      <c r="F11" s="30"/>
      <c r="G11" s="3" t="s">
        <v>32</v>
      </c>
    </row>
    <row r="12" spans="1:14" ht="30" customHeight="1" x14ac:dyDescent="0.3">
      <c r="A12" s="31" t="s">
        <v>10</v>
      </c>
      <c r="B12" s="31"/>
      <c r="C12" s="29">
        <v>102537000</v>
      </c>
      <c r="D12" s="29"/>
      <c r="E12" s="30">
        <f>175.31+59539005.1</f>
        <v>59539180.410000004</v>
      </c>
      <c r="F12" s="30"/>
      <c r="G12" s="3">
        <f t="shared" si="0"/>
        <v>0.58066044852102172</v>
      </c>
    </row>
    <row r="13" spans="1:14" ht="30" customHeight="1" x14ac:dyDescent="0.3">
      <c r="A13" s="32" t="s">
        <v>11</v>
      </c>
      <c r="B13" s="32"/>
      <c r="C13" s="33">
        <f>C14+C15+C16</f>
        <v>172476986.68000001</v>
      </c>
      <c r="D13" s="33"/>
      <c r="E13" s="33">
        <f t="shared" ref="E13" si="2">E14+E15+E16</f>
        <v>118214510.32000001</v>
      </c>
      <c r="F13" s="33"/>
      <c r="G13" s="8">
        <f t="shared" si="0"/>
        <v>0.68539294775207171</v>
      </c>
      <c r="H13" s="9"/>
      <c r="I13" s="10"/>
    </row>
    <row r="14" spans="1:14" ht="30" customHeight="1" x14ac:dyDescent="0.3">
      <c r="A14" s="34" t="s">
        <v>12</v>
      </c>
      <c r="B14" s="34"/>
      <c r="C14" s="35">
        <v>146273654.09999999</v>
      </c>
      <c r="D14" s="35"/>
      <c r="E14" s="35">
        <v>110326854.87</v>
      </c>
      <c r="F14" s="35"/>
      <c r="G14" s="3">
        <f t="shared" si="0"/>
        <v>0.7542496668236307</v>
      </c>
      <c r="H14" s="9"/>
      <c r="I14" s="10"/>
    </row>
    <row r="15" spans="1:14" ht="30" customHeight="1" x14ac:dyDescent="0.3">
      <c r="A15" s="28" t="s">
        <v>13</v>
      </c>
      <c r="B15" s="28"/>
      <c r="C15" s="29">
        <v>26203332.579999998</v>
      </c>
      <c r="D15" s="29"/>
      <c r="E15" s="29">
        <v>7887655.4500000002</v>
      </c>
      <c r="F15" s="29"/>
      <c r="G15" s="3">
        <f t="shared" si="0"/>
        <v>0.30101726282023938</v>
      </c>
      <c r="H15" s="9"/>
      <c r="I15" s="10"/>
    </row>
    <row r="16" spans="1:14" ht="30" customHeight="1" x14ac:dyDescent="0.3">
      <c r="A16" s="22" t="s">
        <v>14</v>
      </c>
      <c r="B16" s="22"/>
      <c r="C16" s="23">
        <v>0</v>
      </c>
      <c r="D16" s="23"/>
      <c r="E16" s="23">
        <v>0</v>
      </c>
      <c r="F16" s="23"/>
      <c r="G16" s="2">
        <v>0</v>
      </c>
      <c r="H16" s="11"/>
      <c r="I16" s="12"/>
      <c r="J16" s="13"/>
      <c r="K16" s="13"/>
      <c r="L16" s="13"/>
      <c r="M16" s="13"/>
      <c r="N16" s="13"/>
    </row>
    <row r="17" spans="1:14" ht="37.200000000000003" customHeight="1" x14ac:dyDescent="0.3">
      <c r="A17" s="36" t="s">
        <v>36</v>
      </c>
      <c r="B17" s="37"/>
      <c r="C17" s="37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</row>
    <row r="18" spans="1:14" ht="36" customHeight="1" x14ac:dyDescent="0.3">
      <c r="A18" s="39" t="s">
        <v>0</v>
      </c>
      <c r="B18" s="39"/>
      <c r="C18" s="39" t="s">
        <v>31</v>
      </c>
      <c r="D18" s="39"/>
      <c r="E18" s="40" t="s">
        <v>35</v>
      </c>
      <c r="F18" s="40"/>
      <c r="G18" s="6" t="s">
        <v>1</v>
      </c>
    </row>
    <row r="19" spans="1:14" ht="27.6" customHeight="1" x14ac:dyDescent="0.3">
      <c r="A19" s="41" t="s">
        <v>15</v>
      </c>
      <c r="B19" s="42"/>
      <c r="C19" s="23">
        <f>C20+C29</f>
        <v>303762000</v>
      </c>
      <c r="D19" s="23"/>
      <c r="E19" s="23">
        <f>E20+E29</f>
        <v>59377264.709999993</v>
      </c>
      <c r="F19" s="23"/>
      <c r="G19" s="1">
        <f>E19/C19</f>
        <v>0.19547298447468739</v>
      </c>
    </row>
    <row r="20" spans="1:14" ht="23.4" customHeight="1" x14ac:dyDescent="0.3">
      <c r="A20" s="43" t="s">
        <v>16</v>
      </c>
      <c r="B20" s="43"/>
      <c r="C20" s="25">
        <f>C21+C25+C26+C27+C28</f>
        <v>35598698.200000003</v>
      </c>
      <c r="D20" s="25"/>
      <c r="E20" s="25">
        <f>E21+E25+E26+E27+E28</f>
        <v>17669669.91</v>
      </c>
      <c r="F20" s="25"/>
      <c r="G20" s="1">
        <f t="shared" ref="G20:G35" si="3">E20/C20</f>
        <v>0.49635719291555441</v>
      </c>
    </row>
    <row r="21" spans="1:14" ht="24" customHeight="1" x14ac:dyDescent="0.3">
      <c r="A21" s="44" t="s">
        <v>17</v>
      </c>
      <c r="B21" s="44"/>
      <c r="C21" s="23">
        <f>C22+C23+C24</f>
        <v>29686198.199999999</v>
      </c>
      <c r="D21" s="23"/>
      <c r="E21" s="23">
        <f>E22+E23+E24</f>
        <v>15638666.68</v>
      </c>
      <c r="F21" s="23"/>
      <c r="G21" s="1">
        <f t="shared" si="3"/>
        <v>0.52679924100217046</v>
      </c>
    </row>
    <row r="22" spans="1:14" ht="25.2" customHeight="1" x14ac:dyDescent="0.3">
      <c r="A22" s="45" t="s">
        <v>18</v>
      </c>
      <c r="B22" s="45"/>
      <c r="C22" s="30">
        <f>13673601.88+2676398.12</f>
        <v>16350000</v>
      </c>
      <c r="D22" s="30"/>
      <c r="E22" s="29">
        <f>11253907.92+2309250.16</f>
        <v>13563158.08</v>
      </c>
      <c r="F22" s="29"/>
      <c r="G22" s="14">
        <f t="shared" si="3"/>
        <v>0.82955095290519876</v>
      </c>
    </row>
    <row r="23" spans="1:14" s="15" customFormat="1" ht="21.6" customHeight="1" x14ac:dyDescent="0.3">
      <c r="A23" s="46" t="s">
        <v>19</v>
      </c>
      <c r="B23" s="46"/>
      <c r="C23" s="47">
        <v>11557500</v>
      </c>
      <c r="D23" s="47"/>
      <c r="E23" s="30">
        <v>2075508.6</v>
      </c>
      <c r="F23" s="30"/>
      <c r="G23" s="4">
        <f t="shared" si="3"/>
        <v>0.17958110317975343</v>
      </c>
      <c r="I23" s="16"/>
    </row>
    <row r="24" spans="1:14" s="15" customFormat="1" ht="30" customHeight="1" x14ac:dyDescent="0.3">
      <c r="A24" s="46" t="s">
        <v>20</v>
      </c>
      <c r="B24" s="46"/>
      <c r="C24" s="47">
        <v>1778698.2</v>
      </c>
      <c r="D24" s="47"/>
      <c r="E24" s="47">
        <v>0</v>
      </c>
      <c r="F24" s="47"/>
      <c r="G24" s="4">
        <f t="shared" si="3"/>
        <v>0</v>
      </c>
    </row>
    <row r="25" spans="1:14" ht="30" customHeight="1" x14ac:dyDescent="0.3">
      <c r="A25" s="44" t="s">
        <v>21</v>
      </c>
      <c r="B25" s="44"/>
      <c r="C25" s="33">
        <v>50000</v>
      </c>
      <c r="D25" s="33"/>
      <c r="E25" s="23">
        <v>23586.5</v>
      </c>
      <c r="F25" s="23"/>
      <c r="G25" s="1">
        <f t="shared" si="3"/>
        <v>0.47172999999999998</v>
      </c>
    </row>
    <row r="26" spans="1:14" ht="30" customHeight="1" x14ac:dyDescent="0.3">
      <c r="A26" s="44" t="s">
        <v>22</v>
      </c>
      <c r="B26" s="44"/>
      <c r="C26" s="33">
        <v>1240000</v>
      </c>
      <c r="D26" s="33"/>
      <c r="E26" s="23">
        <v>359561.42</v>
      </c>
      <c r="F26" s="23"/>
      <c r="G26" s="1">
        <f t="shared" si="3"/>
        <v>0.28996888709677415</v>
      </c>
      <c r="H26" s="7"/>
    </row>
    <row r="27" spans="1:14" ht="30" customHeight="1" x14ac:dyDescent="0.3">
      <c r="A27" s="44" t="s">
        <v>23</v>
      </c>
      <c r="B27" s="44"/>
      <c r="C27" s="33">
        <v>2025000</v>
      </c>
      <c r="D27" s="33"/>
      <c r="E27" s="23">
        <v>829111.94</v>
      </c>
      <c r="F27" s="23"/>
      <c r="G27" s="1">
        <f t="shared" si="3"/>
        <v>0.40943799506172834</v>
      </c>
    </row>
    <row r="28" spans="1:14" ht="30" customHeight="1" x14ac:dyDescent="0.3">
      <c r="A28" s="44" t="s">
        <v>24</v>
      </c>
      <c r="B28" s="44"/>
      <c r="C28" s="33">
        <v>2597500</v>
      </c>
      <c r="D28" s="33"/>
      <c r="E28" s="23">
        <v>818743.37</v>
      </c>
      <c r="F28" s="23"/>
      <c r="G28" s="1">
        <f t="shared" si="3"/>
        <v>0.31520437728585177</v>
      </c>
    </row>
    <row r="29" spans="1:14" ht="30" customHeight="1" x14ac:dyDescent="0.3">
      <c r="A29" s="44" t="s">
        <v>37</v>
      </c>
      <c r="B29" s="44"/>
      <c r="C29" s="23">
        <f>C30+C32+C34</f>
        <v>268163301.79999998</v>
      </c>
      <c r="D29" s="23"/>
      <c r="E29" s="23">
        <f>E30+E32+E34</f>
        <v>41707594.799999997</v>
      </c>
      <c r="F29" s="23"/>
      <c r="G29" s="1">
        <f t="shared" si="3"/>
        <v>0.15553058349164464</v>
      </c>
    </row>
    <row r="30" spans="1:14" ht="30" customHeight="1" x14ac:dyDescent="0.3">
      <c r="A30" s="43" t="s">
        <v>25</v>
      </c>
      <c r="B30" s="43"/>
      <c r="C30" s="25">
        <f>C31</f>
        <v>265648218.78</v>
      </c>
      <c r="D30" s="25"/>
      <c r="E30" s="25">
        <f>E31</f>
        <v>40519641.109999999</v>
      </c>
      <c r="F30" s="25"/>
      <c r="G30" s="1">
        <f t="shared" si="3"/>
        <v>0.15253119819921271</v>
      </c>
    </row>
    <row r="31" spans="1:14" ht="30" customHeight="1" x14ac:dyDescent="0.3">
      <c r="A31" s="49" t="s">
        <v>33</v>
      </c>
      <c r="B31" s="49"/>
      <c r="C31" s="35">
        <v>265648218.78</v>
      </c>
      <c r="D31" s="35"/>
      <c r="E31" s="35">
        <v>40519641.109999999</v>
      </c>
      <c r="F31" s="35"/>
      <c r="G31" s="14">
        <f t="shared" si="3"/>
        <v>0.15253119819921271</v>
      </c>
    </row>
    <row r="32" spans="1:14" ht="30" customHeight="1" x14ac:dyDescent="0.3">
      <c r="A32" s="43" t="s">
        <v>26</v>
      </c>
      <c r="B32" s="43"/>
      <c r="C32" s="25">
        <f>C33</f>
        <v>1187091.8899999999</v>
      </c>
      <c r="D32" s="25"/>
      <c r="E32" s="25">
        <f>E33</f>
        <v>1138057.69</v>
      </c>
      <c r="F32" s="25"/>
      <c r="G32" s="1">
        <f t="shared" si="3"/>
        <v>0.9586938463542195</v>
      </c>
    </row>
    <row r="33" spans="1:7" ht="26.4" customHeight="1" x14ac:dyDescent="0.3">
      <c r="A33" s="48" t="s">
        <v>29</v>
      </c>
      <c r="B33" s="48"/>
      <c r="C33" s="35">
        <v>1187091.8899999999</v>
      </c>
      <c r="D33" s="35"/>
      <c r="E33" s="35">
        <v>1138057.69</v>
      </c>
      <c r="F33" s="35"/>
      <c r="G33" s="14">
        <f t="shared" si="3"/>
        <v>0.9586938463542195</v>
      </c>
    </row>
    <row r="34" spans="1:7" ht="24.6" customHeight="1" x14ac:dyDescent="0.3">
      <c r="A34" s="43" t="s">
        <v>27</v>
      </c>
      <c r="B34" s="43"/>
      <c r="C34" s="25">
        <f>C35</f>
        <v>1327991.1299999999</v>
      </c>
      <c r="D34" s="25"/>
      <c r="E34" s="25">
        <f>E35</f>
        <v>49896</v>
      </c>
      <c r="F34" s="25"/>
      <c r="G34" s="1">
        <f t="shared" si="3"/>
        <v>3.7572540111770178E-2</v>
      </c>
    </row>
    <row r="35" spans="1:7" ht="27" customHeight="1" x14ac:dyDescent="0.3">
      <c r="A35" s="48" t="s">
        <v>28</v>
      </c>
      <c r="B35" s="48"/>
      <c r="C35" s="35">
        <v>1327991.1299999999</v>
      </c>
      <c r="D35" s="35"/>
      <c r="E35" s="35">
        <v>49896</v>
      </c>
      <c r="F35" s="35"/>
      <c r="G35" s="14">
        <f t="shared" si="3"/>
        <v>3.7572540111770178E-2</v>
      </c>
    </row>
    <row r="36" spans="1:7" ht="28.2" customHeight="1" x14ac:dyDescent="0.3">
      <c r="A36" s="50" t="s">
        <v>38</v>
      </c>
      <c r="B36" s="51"/>
      <c r="C36" s="51"/>
      <c r="D36" s="51"/>
      <c r="E36" s="51"/>
      <c r="F36" s="51"/>
      <c r="G36" s="52"/>
    </row>
  </sheetData>
  <mergeCells count="100">
    <mergeCell ref="A36:G36"/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2022-02-14T08:36:08Z</cp:lastPrinted>
  <dcterms:created xsi:type="dcterms:W3CDTF">2019-04-01T06:20:19Z</dcterms:created>
  <dcterms:modified xsi:type="dcterms:W3CDTF">2022-02-14T10:43:51Z</dcterms:modified>
</cp:coreProperties>
</file>